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1ER PERIODO 2017\1 INFORMACIÓN CONTABLE\"/>
    </mc:Choice>
  </mc:AlternateContent>
  <bookViews>
    <workbookView xWindow="0" yWindow="0" windowWidth="24000" windowHeight="9600"/>
  </bookViews>
  <sheets>
    <sheet name="ACTIV" sheetId="1" r:id="rId1"/>
  </sheets>
  <externalReferences>
    <externalReference r:id="rId2"/>
  </externalReferences>
  <definedNames>
    <definedName name="_xlnm.Print_Area" localSheetId="0">ACTIV!$C$1:$F$91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3" i="1" l="1"/>
  <c r="L82" i="1"/>
  <c r="I82" i="1"/>
  <c r="I85" i="1" s="1"/>
  <c r="F74" i="1"/>
  <c r="F77" i="1" s="1"/>
  <c r="E74" i="1"/>
  <c r="E77" i="1" s="1"/>
  <c r="J85" i="1" s="1"/>
  <c r="I68" i="1"/>
  <c r="I67" i="1"/>
  <c r="F66" i="1"/>
  <c r="E66" i="1"/>
  <c r="F59" i="1"/>
  <c r="E59" i="1"/>
  <c r="F54" i="1"/>
  <c r="E54" i="1"/>
  <c r="F43" i="1"/>
  <c r="E43" i="1"/>
  <c r="F38" i="1"/>
  <c r="E38" i="1"/>
  <c r="F27" i="1"/>
  <c r="E27" i="1"/>
  <c r="F22" i="1"/>
  <c r="E22" i="1"/>
  <c r="F11" i="1"/>
  <c r="F34" i="1" s="1"/>
  <c r="E11" i="1"/>
  <c r="E34" i="1" s="1"/>
  <c r="C1" i="1"/>
  <c r="F79" i="1" l="1"/>
  <c r="H54" i="1"/>
  <c r="H59" i="1"/>
  <c r="G54" i="1"/>
  <c r="E79" i="1"/>
  <c r="H51" i="1"/>
  <c r="K85" i="1"/>
</calcChain>
</file>

<file path=xl/comments1.xml><?xml version="1.0" encoding="utf-8"?>
<comments xmlns="http://schemas.openxmlformats.org/spreadsheetml/2006/main">
  <authors>
    <author>RVG VMA</author>
  </authors>
  <commentList>
    <comment ref="E67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  <comment ref="F67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<sst xmlns="http://schemas.openxmlformats.org/spreadsheetml/2006/main" count="63" uniqueCount="62">
  <si>
    <t>Estado de Actividades</t>
  </si>
  <si>
    <t>Del 1 de enero al 31 de marzo de 2017</t>
  </si>
  <si>
    <t>( Miles de Pesos )</t>
  </si>
  <si>
    <t>Concepto</t>
  </si>
  <si>
    <t>INGRESOS Y OTROS BENEFICIOS</t>
  </si>
  <si>
    <t>Ingresos de la Gestión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</si>
  <si>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</si>
  <si>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</si>
  <si>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</si>
  <si>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</si>
  <si>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</si>
  <si>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</si>
  <si>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</si>
  <si>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</si>
  <si>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</si>
  <si>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</si>
  <si>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 xml:space="preserve">Transferencia, Asignaciones, Subsidios y Otras Ayudas </t>
  </si>
  <si>
    <t>Otros Ingresos y Beneficios</t>
  </si>
  <si>
    <t xml:space="preserve">Ingresos Financieros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</si>
  <si>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</si>
  <si>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</si>
  <si>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</si>
  <si>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</si>
  <si>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</si>
  <si>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</si>
  <si>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</si>
  <si>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</si>
  <si>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</si>
  <si>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</si>
  <si>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Transferencia, Asignaciones, Subsidios y Otras Ayudas</t>
  </si>
  <si>
    <t>Transferencias Internas y Asignaciones al Sector Público</t>
  </si>
  <si>
    <t>ok</t>
  </si>
  <si>
    <t>Transferencias al Resto del Sector Público</t>
  </si>
  <si>
    <t>Subsidios y Subvenciones</t>
  </si>
  <si>
    <t xml:space="preserve">Ayudas Sociales </t>
  </si>
  <si>
    <t>Pensiones y Jubilaciones</t>
  </si>
  <si>
    <t>Transferencias a Fideicomisos, Mandatos y Contratos Análogos</t>
  </si>
  <si>
    <t xml:space="preserve">Transferencias a la Seguridad Social </t>
  </si>
  <si>
    <t>Donativos</t>
  </si>
  <si>
    <t>Transferencias al Exterior</t>
  </si>
  <si>
    <t>=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</si>
  <si>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</si>
  <si>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</si>
  <si>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</si>
  <si>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</si>
  <si>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</si>
  <si>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</si>
  <si>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</si>
  <si>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</si>
  <si>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</si>
  <si>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</si>
  <si>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 xml:space="preserve">Estimaciones, Depreciaciones, Deterioros, Obsolescencia y Amortizaciones 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</si>
  <si>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</si>
  <si>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</si>
  <si>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</si>
  <si>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</si>
  <si>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</si>
  <si>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</si>
  <si>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</si>
  <si>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</si>
  <si>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r>
      <t>Resultados del Ejercicio (Ahorro</t>
    </r>
    <r>
      <rPr>
        <b/>
        <sz val="9"/>
        <rFont val="Gotham Book"/>
        <family val="3"/>
      </rPr>
      <t>/Desahorro)</t>
    </r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</si>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</sst>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#.0;\-#,###.0"/>
    <numFmt numFmtId="165" formatCode="#,##0.00_ ;\-#,##0.00\ "/>
    <numFmt numFmtId="166" formatCode="#,##0.0_ ;\-#,##0.0\ "/>
    <numFmt numFmtId="167" formatCode="#,###.0;\(#,###.0\)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Arial"/>
      <family val="2"/>
    </font>
    <font>
      <sz val="10"/>
      <color theme="1"/>
      <name val="Gotham Book"/>
      <family val="3"/>
    </font>
    <font>
      <sz val="11"/>
      <color theme="1"/>
      <name val="Gotham Book"/>
      <family val="3"/>
    </font>
    <font>
      <b/>
      <sz val="11"/>
      <color theme="1"/>
      <name val="Gotham Book"/>
      <family val="3"/>
    </font>
    <font>
      <b/>
      <sz val="9"/>
      <color theme="1"/>
      <name val="Gotham Book"/>
      <family val="3"/>
    </font>
    <font>
      <sz val="7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b/>
      <i/>
      <sz val="9"/>
      <color theme="1"/>
      <name val="Gotham Book"/>
      <family val="3"/>
    </font>
    <font>
      <sz val="9"/>
      <color theme="1"/>
      <name val="Arial"/>
      <family val="2"/>
    </font>
    <font>
      <i/>
      <sz val="11"/>
      <color theme="1"/>
      <name val="Gotham Book"/>
      <family val="3"/>
    </font>
    <font>
      <b/>
      <sz val="9"/>
      <name val="Gotham Book"/>
      <family val="3"/>
    </font>
    <font>
      <sz val="6"/>
      <color theme="1"/>
      <name val="Gotham Book"/>
      <family val="3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164" fontId="4" fillId="0" borderId="0" xfId="0" applyNumberFormat="1" applyFont="1" applyBorder="1"/>
    <xf numFmtId="164" fontId="4" fillId="0" borderId="9" xfId="0" applyNumberFormat="1" applyFont="1" applyBorder="1"/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/>
    <xf numFmtId="164" fontId="6" fillId="0" borderId="9" xfId="0" applyNumberFormat="1" applyFont="1" applyBorder="1"/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164" fontId="8" fillId="0" borderId="0" xfId="0" applyNumberFormat="1" applyFont="1" applyBorder="1"/>
    <xf numFmtId="164" fontId="8" fillId="0" borderId="9" xfId="0" applyNumberFormat="1" applyFont="1" applyBorder="1"/>
    <xf numFmtId="0" fontId="9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64" fontId="2" fillId="0" borderId="0" xfId="0" applyNumberFormat="1" applyFont="1"/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164" fontId="1" fillId="0" borderId="0" xfId="0" applyNumberFormat="1" applyFont="1" applyBorder="1"/>
    <xf numFmtId="164" fontId="1" fillId="0" borderId="9" xfId="0" applyNumberFormat="1" applyFont="1" applyBorder="1"/>
    <xf numFmtId="164" fontId="8" fillId="0" borderId="0" xfId="0" applyNumberFormat="1" applyFont="1" applyFill="1" applyBorder="1"/>
    <xf numFmtId="164" fontId="8" fillId="0" borderId="9" xfId="0" applyNumberFormat="1" applyFont="1" applyFill="1" applyBorder="1"/>
    <xf numFmtId="0" fontId="2" fillId="2" borderId="0" xfId="0" applyFont="1" applyFill="1"/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65" fontId="2" fillId="0" borderId="0" xfId="0" applyNumberFormat="1" applyFont="1"/>
    <xf numFmtId="166" fontId="2" fillId="0" borderId="0" xfId="0" applyNumberFormat="1" applyFont="1"/>
    <xf numFmtId="167" fontId="11" fillId="0" borderId="0" xfId="0" applyNumberFormat="1" applyFont="1" applyProtection="1"/>
    <xf numFmtId="167" fontId="2" fillId="0" borderId="0" xfId="0" applyNumberFormat="1" applyFont="1"/>
    <xf numFmtId="0" fontId="4" fillId="0" borderId="8" xfId="0" applyFont="1" applyBorder="1"/>
    <xf numFmtId="0" fontId="4" fillId="0" borderId="0" xfId="0" applyFont="1" applyBorder="1"/>
    <xf numFmtId="0" fontId="6" fillId="0" borderId="8" xfId="0" applyFont="1" applyBorder="1"/>
    <xf numFmtId="0" fontId="7" fillId="0" borderId="8" xfId="0" applyFont="1" applyBorder="1"/>
    <xf numFmtId="0" fontId="10" fillId="0" borderId="8" xfId="0" applyFont="1" applyBorder="1"/>
    <xf numFmtId="0" fontId="12" fillId="0" borderId="0" xfId="0" applyFont="1" applyBorder="1"/>
    <xf numFmtId="0" fontId="6" fillId="0" borderId="10" xfId="0" applyFont="1" applyBorder="1"/>
    <xf numFmtId="0" fontId="4" fillId="0" borderId="11" xfId="0" applyFont="1" applyBorder="1"/>
    <xf numFmtId="164" fontId="1" fillId="0" borderId="11" xfId="0" applyNumberFormat="1" applyFont="1" applyBorder="1"/>
    <xf numFmtId="167" fontId="1" fillId="0" borderId="12" xfId="0" applyNumberFormat="1" applyFont="1" applyBorder="1"/>
    <xf numFmtId="0" fontId="6" fillId="0" borderId="0" xfId="0" applyFont="1" applyBorder="1"/>
    <xf numFmtId="0" fontId="14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152401</xdr:colOff>
      <xdr:row>86</xdr:row>
      <xdr:rowOff>28575</xdr:rowOff>
    </xdr:from>
    <xdr:to>
      <xdr:col>3</xdr:col>
      <xdr:colOff>2295421</xdr:colOff>
      <xdr:row>89</xdr:row>
      <xdr:rowOff>144576</xdr:rowOff>
    </xdr:to>
    <xdr:sp macro="" textlink="">
      <xdr:nvSpPr>
        <xdr:cNvPr id="2" name="1 CuadroTexto">
          <a:extLst/>
        </xdr:cNvPr>
        <xdr:cNvSpPr txBox="1"/>
      </xdr:nvSpPr>
      <xdr:spPr>
        <a:xfrm>
          <a:off x="381001" y="10696575"/>
          <a:ext cx="2790720" cy="658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LIC.</a:t>
          </a:r>
          <a:r>
            <a:rPr lang="es-MX" sz="1100" baseline="0"/>
            <a:t> IRMA NEFTALI LEMUS DÍAZ</a:t>
          </a:r>
          <a:endParaRPr lang="es-MX" sz="1100"/>
        </a:p>
        <a:p>
          <a:pPr algn="ctr"/>
          <a:r>
            <a:rPr lang="es-MX" sz="1100"/>
            <a:t>Encargada</a:t>
          </a:r>
          <a:r>
            <a:rPr lang="es-MX" sz="1100" baseline="0"/>
            <a:t> del Departamento de Recursos Financieros</a:t>
          </a:r>
          <a:endParaRPr lang="es-MX" sz="1100"/>
        </a:p>
      </xdr:txBody>
    </xdr:sp>
    <xdr:clientData/>
  </xdr:twoCellAnchor>
  <xdr:twoCellAnchor>
    <xdr:from>
      <xdr:col>3</xdr:col>
      <xdr:colOff>2743200</xdr:colOff>
      <xdr:row>86</xdr:row>
      <xdr:rowOff>28574</xdr:rowOff>
    </xdr:from>
    <xdr:to>
      <xdr:col>6</xdr:col>
      <xdr:colOff>61163</xdr:colOff>
      <xdr:row>90</xdr:row>
      <xdr:rowOff>38099</xdr:rowOff>
    </xdr:to>
    <xdr:sp macro="" textlink="">
      <xdr:nvSpPr>
        <xdr:cNvPr id="3" name="2 CuadroTexto">
          <a:extLst/>
        </xdr:cNvPr>
        <xdr:cNvSpPr txBox="1"/>
      </xdr:nvSpPr>
      <xdr:spPr>
        <a:xfrm>
          <a:off x="3619500" y="10696574"/>
          <a:ext cx="2956763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C.P. MARIBEL DOMÍNGUEZ</a:t>
          </a:r>
          <a:r>
            <a:rPr lang="es-MX" sz="1100" baseline="0"/>
            <a:t> SALGADO</a:t>
          </a:r>
          <a:endParaRPr lang="es-MX" sz="1100"/>
        </a:p>
        <a:p>
          <a:pPr algn="ctr"/>
          <a:r>
            <a:rPr lang="es-MX" sz="1100"/>
            <a:t>Encargada</a:t>
          </a:r>
          <a:r>
            <a:rPr lang="es-MX" sz="1100" baseline="0"/>
            <a:t> de la Subdirección de Servicios Administrativos</a:t>
          </a:r>
          <a:endParaRPr lang="es-MX" sz="1100"/>
        </a:p>
      </xdr:txBody>
    </xdr:sp>
    <xdr:clientData/>
  </xdr:twoCellAnchor>
  <xdr:twoCellAnchor>
    <xdr:from>
      <xdr:col>3</xdr:col>
      <xdr:colOff>2899410</xdr:colOff>
      <xdr:row>85</xdr:row>
      <xdr:rowOff>171450</xdr:rowOff>
    </xdr:from>
    <xdr:to>
      <xdr:col>5</xdr:col>
      <xdr:colOff>888031</xdr:colOff>
      <xdr:row>85</xdr:row>
      <xdr:rowOff>171450</xdr:rowOff>
    </xdr:to>
    <xdr:cxnSp macro="">
      <xdr:nvCxnSpPr>
        <xdr:cNvPr id="4" name="3 Conector recto">
          <a:extLst/>
        </xdr:cNvPr>
        <xdr:cNvCxnSpPr/>
      </xdr:nvCxnSpPr>
      <xdr:spPr>
        <a:xfrm>
          <a:off x="3775710" y="1065847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222885</xdr:colOff>
      <xdr:row>86</xdr:row>
      <xdr:rowOff>0</xdr:rowOff>
    </xdr:from>
    <xdr:to>
      <xdr:col>3</xdr:col>
      <xdr:colOff>2291689</xdr:colOff>
      <xdr:row>86</xdr:row>
      <xdr:rowOff>0</xdr:rowOff>
    </xdr:to>
    <xdr:cxnSp macro="">
      <xdr:nvCxnSpPr>
        <xdr:cNvPr id="5" name="4 Conector recto">
          <a:extLst/>
        </xdr:cNvPr>
        <xdr:cNvCxnSpPr/>
      </xdr:nvCxnSpPr>
      <xdr:spPr>
        <a:xfrm>
          <a:off x="451485" y="1066800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8/FORMATOS%20DE%20DISCIPLINA%20FINANCIERA/SEVAC%201ER%20PERIODO%202017/ESTADOS%20FINANCIEROS%20TESCHI%20A%20MARZO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2">
          <cell r="B2" t="str">
            <v xml:space="preserve">TECNOLOGICO DE ESTUDIOS SUPERIORES DE CHIMALHUACAN (TESCHI)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L89"/>
  <sheetViews>
    <sheetView tabSelected="1" topLeftCell="A64" zoomScale="112" zoomScaleNormal="112" workbookViewId="0">
      <selection activeCell="H90" sqref="H90"/>
    </sheetView>
  </sheetViews>
  <sheetFormatPr baseColWidth="10" defaultRowHeight="14.25" x14ac:dyDescent="0.2"/>
  <cols>
    <col min="1" max="2" width="1.7109375" style="3" customWidth="1"/>
    <col min="3" max="3" width="9.7109375" style="3" customWidth="1"/>
    <col min="4" max="4" width="57.5703125" style="3" customWidth="1"/>
    <col min="5" max="5" width="13.42578125" style="3" customWidth="1"/>
    <col min="6" max="6" width="13.5703125" style="3" customWidth="1"/>
    <col min="7" max="16384" width="11.42578125" style="3"/>
  </cols>
  <sheetData>
    <row r="1" spans="3:7" ht="15" customHeight="1" x14ac:dyDescent="0.2">
      <c r="C1" s="1" t="str">
        <f>+'[1]SIT FINAN'!B2</f>
        <v xml:space="preserve">TECNOLOGICO DE ESTUDIOS SUPERIORES DE CHIMALHUACAN (TESCHI) </v>
      </c>
      <c r="D1" s="1"/>
      <c r="E1" s="1"/>
      <c r="F1" s="1"/>
      <c r="G1" s="2"/>
    </row>
    <row r="2" spans="3:7" ht="15" customHeight="1" x14ac:dyDescent="0.2">
      <c r="C2" s="1" t="s">
        <v>0</v>
      </c>
      <c r="D2" s="1"/>
      <c r="E2" s="1"/>
      <c r="F2" s="1"/>
      <c r="G2" s="2"/>
    </row>
    <row r="3" spans="3:7" ht="15" customHeight="1" x14ac:dyDescent="0.2">
      <c r="C3" s="1" t="s">
        <v>1</v>
      </c>
      <c r="D3" s="1"/>
      <c r="E3" s="1"/>
      <c r="F3" s="1"/>
      <c r="G3" s="2"/>
    </row>
    <row r="4" spans="3:7" ht="15" customHeight="1" x14ac:dyDescent="0.2">
      <c r="C4" s="1" t="s">
        <v>2</v>
      </c>
      <c r="D4" s="1"/>
      <c r="E4" s="1"/>
      <c r="F4" s="1"/>
      <c r="G4" s="2"/>
    </row>
    <row r="5" spans="3:7" ht="4.5" customHeight="1" x14ac:dyDescent="0.2">
      <c r="C5" s="4"/>
      <c r="D5" s="4"/>
      <c r="E5" s="4"/>
      <c r="F5" s="4"/>
      <c r="G5" s="5"/>
    </row>
    <row r="6" spans="3:7" ht="6" customHeight="1" thickBot="1" x14ac:dyDescent="0.25">
      <c r="C6" s="6"/>
      <c r="D6" s="6"/>
      <c r="E6" s="6"/>
      <c r="F6" s="6"/>
      <c r="G6" s="5"/>
    </row>
    <row r="7" spans="3:7" ht="15" customHeight="1" thickBot="1" x14ac:dyDescent="0.25">
      <c r="C7" s="7" t="s">
        <v>3</v>
      </c>
      <c r="D7" s="8"/>
      <c r="E7" s="9">
        <v>2017</v>
      </c>
      <c r="F7" s="10">
        <v>2016</v>
      </c>
    </row>
    <row r="8" spans="3:7" ht="5.25" customHeight="1" x14ac:dyDescent="0.2">
      <c r="C8" s="11"/>
      <c r="D8" s="12"/>
      <c r="E8" s="12"/>
      <c r="F8" s="13"/>
    </row>
    <row r="9" spans="3:7" ht="12" customHeight="1" x14ac:dyDescent="0.2">
      <c r="C9" s="14" t="s">
        <v>4</v>
      </c>
      <c r="D9" s="15"/>
      <c r="E9" s="16"/>
      <c r="F9" s="17"/>
    </row>
    <row r="10" spans="3:7" ht="3" customHeight="1" x14ac:dyDescent="0.2">
      <c r="C10" s="18"/>
      <c r="D10" s="19"/>
      <c r="E10" s="16"/>
      <c r="F10" s="17"/>
    </row>
    <row r="11" spans="3:7" ht="12" customHeight="1" x14ac:dyDescent="0.2">
      <c r="C11" s="14" t="s">
        <v>5</v>
      </c>
      <c r="D11" s="15"/>
      <c r="E11" s="20">
        <f>SUM(E12:E20)</f>
        <v>10160.200000000001</v>
      </c>
      <c r="F11" s="21">
        <f>SUM(F12:F20)</f>
        <v>0</v>
      </c>
    </row>
    <row r="12" spans="3:7" ht="9" customHeight="1" x14ac:dyDescent="0.2">
      <c r="C12" s="22" t="s">
        <v>6</v>
      </c>
      <c r="D12" s="23"/>
      <c r="E12" s="24">
        <v>0</v>
      </c>
      <c r="F12" s="25">
        <v>0</v>
      </c>
    </row>
    <row r="13" spans="3:7" ht="9" customHeight="1" x14ac:dyDescent="0.2">
      <c r="C13" s="22" t="s">
        <v>7</v>
      </c>
      <c r="D13" s="23"/>
      <c r="E13" s="24">
        <v>0</v>
      </c>
      <c r="F13" s="25">
        <v>0</v>
      </c>
    </row>
    <row r="14" spans="3:7" ht="9" customHeight="1" x14ac:dyDescent="0.2">
      <c r="C14" s="22" t="s">
        <v>8</v>
      </c>
      <c r="D14" s="23"/>
      <c r="E14" s="24">
        <v>0</v>
      </c>
      <c r="F14" s="25">
        <v>0</v>
      </c>
    </row>
    <row r="15" spans="3:7" ht="9" customHeight="1" x14ac:dyDescent="0.2">
      <c r="C15" s="22" t="s">
        <v>9</v>
      </c>
      <c r="D15" s="23"/>
      <c r="E15" s="24">
        <v>0</v>
      </c>
      <c r="F15" s="25">
        <v>0</v>
      </c>
    </row>
    <row r="16" spans="3:7" ht="9" customHeight="1" x14ac:dyDescent="0.2">
      <c r="C16" s="22" t="s">
        <v>10</v>
      </c>
      <c r="D16" s="23"/>
      <c r="E16" s="24">
        <v>0</v>
      </c>
      <c r="F16" s="25">
        <v>0</v>
      </c>
    </row>
    <row r="17" spans="3:8" ht="9" customHeight="1" x14ac:dyDescent="0.2">
      <c r="C17" s="22" t="s">
        <v>11</v>
      </c>
      <c r="D17" s="23"/>
      <c r="E17" s="24">
        <v>0</v>
      </c>
      <c r="F17" s="25">
        <v>0</v>
      </c>
    </row>
    <row r="18" spans="3:8" ht="9" customHeight="1" x14ac:dyDescent="0.2">
      <c r="C18" s="22" t="s">
        <v>12</v>
      </c>
      <c r="D18" s="23"/>
      <c r="E18" s="24">
        <v>10160.200000000001</v>
      </c>
      <c r="F18" s="25">
        <v>0</v>
      </c>
    </row>
    <row r="19" spans="3:8" ht="9" customHeight="1" x14ac:dyDescent="0.2">
      <c r="C19" s="22" t="s">
        <v>13</v>
      </c>
      <c r="D19" s="23"/>
      <c r="E19" s="24">
        <v>0</v>
      </c>
      <c r="F19" s="25">
        <v>0</v>
      </c>
    </row>
    <row r="20" spans="3:8" ht="9" customHeight="1" x14ac:dyDescent="0.2">
      <c r="C20" s="22"/>
      <c r="D20" s="23"/>
      <c r="E20" s="24">
        <v>0</v>
      </c>
      <c r="F20" s="25">
        <v>0</v>
      </c>
    </row>
    <row r="21" spans="3:8" ht="2.25" customHeight="1" x14ac:dyDescent="0.2">
      <c r="C21" s="26"/>
      <c r="D21" s="27"/>
      <c r="E21" s="16"/>
      <c r="F21" s="17"/>
    </row>
    <row r="22" spans="3:8" ht="12" customHeight="1" x14ac:dyDescent="0.2">
      <c r="C22" s="14" t="s">
        <v>14</v>
      </c>
      <c r="D22" s="15"/>
      <c r="E22" s="28">
        <f>SUM(E24:E25)</f>
        <v>13184.8</v>
      </c>
      <c r="F22" s="29">
        <f>SUM(F24:F25)</f>
        <v>83358.2</v>
      </c>
    </row>
    <row r="23" spans="3:8" ht="12" customHeight="1" x14ac:dyDescent="0.2">
      <c r="C23" s="30"/>
      <c r="D23" s="31"/>
      <c r="E23" s="28"/>
      <c r="F23" s="29"/>
    </row>
    <row r="24" spans="3:8" ht="11.1" customHeight="1" x14ac:dyDescent="0.2">
      <c r="C24" s="22" t="s">
        <v>15</v>
      </c>
      <c r="D24" s="23"/>
      <c r="E24" s="24">
        <v>0</v>
      </c>
      <c r="F24" s="25">
        <v>0</v>
      </c>
    </row>
    <row r="25" spans="3:8" ht="11.1" customHeight="1" x14ac:dyDescent="0.2">
      <c r="C25" s="22" t="s">
        <v>16</v>
      </c>
      <c r="D25" s="23"/>
      <c r="E25" s="24">
        <v>13184.8</v>
      </c>
      <c r="F25" s="25">
        <v>83358.2</v>
      </c>
    </row>
    <row r="26" spans="3:8" ht="3" customHeight="1" x14ac:dyDescent="0.2">
      <c r="C26" s="18"/>
      <c r="D26" s="19"/>
      <c r="E26" s="16"/>
      <c r="F26" s="17"/>
    </row>
    <row r="27" spans="3:8" ht="14.25" customHeight="1" x14ac:dyDescent="0.2">
      <c r="C27" s="14" t="s">
        <v>17</v>
      </c>
      <c r="D27" s="15"/>
      <c r="E27" s="20">
        <f>SUM(E28:E32)</f>
        <v>480.4</v>
      </c>
      <c r="F27" s="21">
        <f>SUM(F28:F32)</f>
        <v>1243.4000000000001</v>
      </c>
    </row>
    <row r="28" spans="3:8" ht="11.1" customHeight="1" x14ac:dyDescent="0.2">
      <c r="C28" s="22" t="s">
        <v>18</v>
      </c>
      <c r="D28" s="23"/>
      <c r="E28" s="24">
        <v>435</v>
      </c>
      <c r="F28" s="25">
        <v>1181.4000000000001</v>
      </c>
    </row>
    <row r="29" spans="3:8" ht="11.1" customHeight="1" x14ac:dyDescent="0.2">
      <c r="C29" s="22" t="s">
        <v>19</v>
      </c>
      <c r="D29" s="23"/>
      <c r="E29" s="24">
        <v>0</v>
      </c>
      <c r="F29" s="25">
        <v>0</v>
      </c>
    </row>
    <row r="30" spans="3:8" ht="11.1" customHeight="1" x14ac:dyDescent="0.2">
      <c r="C30" s="22" t="s">
        <v>20</v>
      </c>
      <c r="D30" s="23"/>
      <c r="E30" s="24">
        <v>0</v>
      </c>
      <c r="F30" s="25">
        <v>0</v>
      </c>
    </row>
    <row r="31" spans="3:8" ht="11.1" customHeight="1" x14ac:dyDescent="0.2">
      <c r="C31" s="22" t="s">
        <v>21</v>
      </c>
      <c r="D31" s="23"/>
      <c r="E31" s="24">
        <v>0</v>
      </c>
      <c r="F31" s="25">
        <v>0</v>
      </c>
    </row>
    <row r="32" spans="3:8" ht="11.1" customHeight="1" x14ac:dyDescent="0.2">
      <c r="C32" s="22" t="s">
        <v>22</v>
      </c>
      <c r="D32" s="23"/>
      <c r="E32" s="24">
        <v>45.4</v>
      </c>
      <c r="F32" s="25">
        <v>62</v>
      </c>
      <c r="H32" s="32"/>
    </row>
    <row r="33" spans="3:8" ht="4.5" customHeight="1" x14ac:dyDescent="0.2">
      <c r="C33" s="33"/>
      <c r="D33" s="34"/>
      <c r="E33" s="16"/>
      <c r="F33" s="17"/>
    </row>
    <row r="34" spans="3:8" ht="12" customHeight="1" x14ac:dyDescent="0.2">
      <c r="C34" s="35" t="s">
        <v>23</v>
      </c>
      <c r="D34" s="36"/>
      <c r="E34" s="37">
        <f>SUM(E11+E22+E27)</f>
        <v>23825.4</v>
      </c>
      <c r="F34" s="38">
        <f>SUM(F11+F22+F27)</f>
        <v>84601.599999999991</v>
      </c>
    </row>
    <row r="35" spans="3:8" ht="5.25" customHeight="1" x14ac:dyDescent="0.2">
      <c r="C35" s="18"/>
      <c r="D35" s="19"/>
      <c r="E35" s="16"/>
      <c r="F35" s="17"/>
    </row>
    <row r="36" spans="3:8" ht="12" customHeight="1" x14ac:dyDescent="0.2">
      <c r="C36" s="14" t="s">
        <v>24</v>
      </c>
      <c r="D36" s="15"/>
      <c r="E36" s="16"/>
      <c r="F36" s="17"/>
    </row>
    <row r="37" spans="3:8" ht="1.5" customHeight="1" x14ac:dyDescent="0.2">
      <c r="C37" s="18"/>
      <c r="D37" s="19"/>
      <c r="E37" s="16"/>
      <c r="F37" s="17"/>
    </row>
    <row r="38" spans="3:8" ht="12" customHeight="1" x14ac:dyDescent="0.2">
      <c r="C38" s="14" t="s">
        <v>25</v>
      </c>
      <c r="D38" s="15"/>
      <c r="E38" s="20">
        <f>SUM(E39:E41)</f>
        <v>17124.2</v>
      </c>
      <c r="F38" s="21">
        <f>SUM(F39:F41)</f>
        <v>71352</v>
      </c>
    </row>
    <row r="39" spans="3:8" ht="11.1" customHeight="1" x14ac:dyDescent="0.2">
      <c r="C39" s="22" t="s">
        <v>26</v>
      </c>
      <c r="D39" s="23"/>
      <c r="E39" s="24">
        <v>13168.2</v>
      </c>
      <c r="F39" s="25">
        <v>50152.1</v>
      </c>
    </row>
    <row r="40" spans="3:8" ht="11.1" customHeight="1" x14ac:dyDescent="0.2">
      <c r="C40" s="22" t="s">
        <v>27</v>
      </c>
      <c r="D40" s="23"/>
      <c r="E40" s="24">
        <v>1346.6</v>
      </c>
      <c r="F40" s="25">
        <v>8990.7999999999993</v>
      </c>
    </row>
    <row r="41" spans="3:8" ht="11.1" customHeight="1" x14ac:dyDescent="0.2">
      <c r="C41" s="22" t="s">
        <v>28</v>
      </c>
      <c r="D41" s="23"/>
      <c r="E41" s="39">
        <v>2609.4</v>
      </c>
      <c r="F41" s="40">
        <v>12209.1</v>
      </c>
    </row>
    <row r="42" spans="3:8" ht="4.5" customHeight="1" x14ac:dyDescent="0.2">
      <c r="C42" s="18"/>
      <c r="D42" s="19"/>
      <c r="E42" s="16"/>
      <c r="F42" s="17"/>
    </row>
    <row r="43" spans="3:8" ht="12" customHeight="1" x14ac:dyDescent="0.2">
      <c r="C43" s="14" t="s">
        <v>29</v>
      </c>
      <c r="D43" s="15"/>
      <c r="E43" s="20">
        <f>SUM(E44:E52)</f>
        <v>0</v>
      </c>
      <c r="F43" s="21">
        <f>SUM(F44:F52)</f>
        <v>1094.9000000000001</v>
      </c>
    </row>
    <row r="44" spans="3:8" ht="11.1" customHeight="1" x14ac:dyDescent="0.2">
      <c r="C44" s="22" t="s">
        <v>30</v>
      </c>
      <c r="D44" s="23"/>
      <c r="E44" s="24">
        <v>0</v>
      </c>
      <c r="F44" s="25">
        <v>0</v>
      </c>
      <c r="H44" s="41" t="s">
        <v>31</v>
      </c>
    </row>
    <row r="45" spans="3:8" ht="11.1" customHeight="1" x14ac:dyDescent="0.2">
      <c r="C45" s="22" t="s">
        <v>32</v>
      </c>
      <c r="D45" s="23"/>
      <c r="E45" s="24">
        <v>0</v>
      </c>
      <c r="F45" s="25">
        <v>0</v>
      </c>
    </row>
    <row r="46" spans="3:8" ht="11.1" customHeight="1" x14ac:dyDescent="0.2">
      <c r="C46" s="22" t="s">
        <v>33</v>
      </c>
      <c r="D46" s="23"/>
      <c r="E46" s="24">
        <v>0</v>
      </c>
      <c r="F46" s="25">
        <v>0</v>
      </c>
    </row>
    <row r="47" spans="3:8" ht="11.1" customHeight="1" x14ac:dyDescent="0.2">
      <c r="C47" s="22" t="s">
        <v>34</v>
      </c>
      <c r="D47" s="23"/>
      <c r="E47" s="39">
        <v>0</v>
      </c>
      <c r="F47" s="40">
        <v>1094.9000000000001</v>
      </c>
    </row>
    <row r="48" spans="3:8" ht="11.1" customHeight="1" x14ac:dyDescent="0.2">
      <c r="C48" s="22" t="s">
        <v>35</v>
      </c>
      <c r="D48" s="23"/>
      <c r="E48" s="24">
        <v>0</v>
      </c>
      <c r="F48" s="25">
        <v>0</v>
      </c>
    </row>
    <row r="49" spans="3:8" ht="11.1" customHeight="1" x14ac:dyDescent="0.2">
      <c r="C49" s="22" t="s">
        <v>36</v>
      </c>
      <c r="D49" s="23"/>
      <c r="E49" s="24">
        <v>0</v>
      </c>
      <c r="F49" s="25">
        <v>0</v>
      </c>
    </row>
    <row r="50" spans="3:8" ht="11.1" customHeight="1" x14ac:dyDescent="0.2">
      <c r="C50" s="22" t="s">
        <v>37</v>
      </c>
      <c r="D50" s="23"/>
      <c r="E50" s="24">
        <v>0</v>
      </c>
      <c r="F50" s="25">
        <v>0</v>
      </c>
    </row>
    <row r="51" spans="3:8" ht="11.1" customHeight="1" x14ac:dyDescent="0.2">
      <c r="C51" s="22" t="s">
        <v>38</v>
      </c>
      <c r="D51" s="23"/>
      <c r="E51" s="24">
        <v>0</v>
      </c>
      <c r="F51" s="25">
        <v>0</v>
      </c>
      <c r="H51" s="32">
        <f>E34-E38-E43-E74</f>
        <v>6687.7000000000007</v>
      </c>
    </row>
    <row r="52" spans="3:8" ht="11.1" customHeight="1" x14ac:dyDescent="0.2">
      <c r="C52" s="22" t="s">
        <v>39</v>
      </c>
      <c r="D52" s="23"/>
      <c r="E52" s="24">
        <v>0</v>
      </c>
      <c r="F52" s="25">
        <v>0</v>
      </c>
    </row>
    <row r="53" spans="3:8" ht="1.5" customHeight="1" x14ac:dyDescent="0.2">
      <c r="C53" s="18"/>
      <c r="D53" s="19"/>
      <c r="E53" s="16"/>
      <c r="F53" s="17"/>
      <c r="H53" s="3" t="s">
        <v>40</v>
      </c>
    </row>
    <row r="54" spans="3:8" ht="12" customHeight="1" x14ac:dyDescent="0.2">
      <c r="C54" s="14" t="s">
        <v>15</v>
      </c>
      <c r="D54" s="15"/>
      <c r="E54" s="20">
        <f>SUM(E55:E57)</f>
        <v>0</v>
      </c>
      <c r="F54" s="21">
        <f>SUM(F55:F57)</f>
        <v>0</v>
      </c>
      <c r="G54" s="32">
        <f>E34-E38-E43-E74</f>
        <v>6687.7000000000007</v>
      </c>
      <c r="H54" s="32">
        <f>F34-F38-F43-F74</f>
        <v>10411.999999999991</v>
      </c>
    </row>
    <row r="55" spans="3:8" ht="11.1" customHeight="1" x14ac:dyDescent="0.2">
      <c r="C55" s="22" t="s">
        <v>41</v>
      </c>
      <c r="D55" s="23"/>
      <c r="E55" s="24">
        <v>0</v>
      </c>
      <c r="F55" s="25">
        <v>0</v>
      </c>
    </row>
    <row r="56" spans="3:8" ht="11.1" customHeight="1" x14ac:dyDescent="0.2">
      <c r="C56" s="22" t="s">
        <v>42</v>
      </c>
      <c r="D56" s="23"/>
      <c r="E56" s="24">
        <v>0</v>
      </c>
      <c r="F56" s="25">
        <v>0</v>
      </c>
    </row>
    <row r="57" spans="3:8" ht="11.1" customHeight="1" x14ac:dyDescent="0.2">
      <c r="C57" s="22" t="s">
        <v>43</v>
      </c>
      <c r="D57" s="23"/>
      <c r="E57" s="24">
        <v>0</v>
      </c>
      <c r="F57" s="25">
        <v>0</v>
      </c>
    </row>
    <row r="58" spans="3:8" ht="3" customHeight="1" x14ac:dyDescent="0.2">
      <c r="C58" s="42"/>
      <c r="D58" s="43"/>
      <c r="E58" s="16"/>
      <c r="F58" s="17"/>
    </row>
    <row r="59" spans="3:8" ht="12" customHeight="1" x14ac:dyDescent="0.2">
      <c r="C59" s="14" t="s">
        <v>44</v>
      </c>
      <c r="D59" s="15"/>
      <c r="E59" s="20">
        <f>SUM(E60:E64)</f>
        <v>0</v>
      </c>
      <c r="F59" s="21">
        <f>SUM(F60:F64)</f>
        <v>0</v>
      </c>
      <c r="H59" s="44">
        <f>E34-E38-E43</f>
        <v>6701.2000000000007</v>
      </c>
    </row>
    <row r="60" spans="3:8" ht="11.1" customHeight="1" x14ac:dyDescent="0.2">
      <c r="C60" s="22" t="s">
        <v>45</v>
      </c>
      <c r="D60" s="23"/>
      <c r="E60" s="24">
        <v>0</v>
      </c>
      <c r="F60" s="25">
        <v>0</v>
      </c>
    </row>
    <row r="61" spans="3:8" ht="11.1" customHeight="1" x14ac:dyDescent="0.2">
      <c r="C61" s="22" t="s">
        <v>46</v>
      </c>
      <c r="D61" s="23"/>
      <c r="E61" s="24">
        <v>0</v>
      </c>
      <c r="F61" s="25">
        <v>0</v>
      </c>
    </row>
    <row r="62" spans="3:8" ht="11.1" customHeight="1" x14ac:dyDescent="0.2">
      <c r="C62" s="22" t="s">
        <v>47</v>
      </c>
      <c r="D62" s="23"/>
      <c r="E62" s="24">
        <v>0</v>
      </c>
      <c r="F62" s="25">
        <v>0</v>
      </c>
    </row>
    <row r="63" spans="3:8" ht="11.1" customHeight="1" x14ac:dyDescent="0.2">
      <c r="C63" s="22" t="s">
        <v>48</v>
      </c>
      <c r="D63" s="23"/>
      <c r="E63" s="24">
        <v>0</v>
      </c>
      <c r="F63" s="25">
        <v>0</v>
      </c>
    </row>
    <row r="64" spans="3:8" ht="11.1" customHeight="1" x14ac:dyDescent="0.2">
      <c r="C64" s="22" t="s">
        <v>49</v>
      </c>
      <c r="D64" s="23"/>
      <c r="E64" s="24">
        <v>0</v>
      </c>
      <c r="F64" s="25">
        <v>0</v>
      </c>
    </row>
    <row r="65" spans="3:9" ht="1.5" customHeight="1" x14ac:dyDescent="0.2">
      <c r="C65" s="18"/>
      <c r="D65" s="19"/>
      <c r="E65" s="16"/>
      <c r="F65" s="17"/>
    </row>
    <row r="66" spans="3:9" ht="12" customHeight="1" x14ac:dyDescent="0.2">
      <c r="C66" s="14" t="s">
        <v>50</v>
      </c>
      <c r="D66" s="15"/>
      <c r="E66" s="20">
        <f>SUM(E67:E72)</f>
        <v>775.5</v>
      </c>
      <c r="F66" s="21">
        <f>SUM(F67:F72)</f>
        <v>5530.3</v>
      </c>
      <c r="G66" s="45"/>
    </row>
    <row r="67" spans="3:9" ht="11.1" customHeight="1" x14ac:dyDescent="0.2">
      <c r="C67" s="22" t="s">
        <v>51</v>
      </c>
      <c r="D67" s="23"/>
      <c r="E67" s="24">
        <v>775.5</v>
      </c>
      <c r="F67" s="25">
        <v>5530.3</v>
      </c>
      <c r="H67" s="46">
        <v>-4818.3999999999996</v>
      </c>
      <c r="I67" s="47">
        <f>H67+F67</f>
        <v>711.90000000000055</v>
      </c>
    </row>
    <row r="68" spans="3:9" ht="11.1" customHeight="1" x14ac:dyDescent="0.2">
      <c r="C68" s="22" t="s">
        <v>52</v>
      </c>
      <c r="D68" s="23"/>
      <c r="E68" s="24">
        <v>0</v>
      </c>
      <c r="F68" s="25">
        <v>0</v>
      </c>
      <c r="H68" s="3">
        <v>-2949.2</v>
      </c>
      <c r="I68" s="45">
        <f>+H68+E67</f>
        <v>-2173.6999999999998</v>
      </c>
    </row>
    <row r="69" spans="3:9" ht="11.1" customHeight="1" x14ac:dyDescent="0.2">
      <c r="C69" s="22" t="s">
        <v>53</v>
      </c>
      <c r="D69" s="23"/>
      <c r="E69" s="24">
        <v>0</v>
      </c>
      <c r="F69" s="25">
        <v>0</v>
      </c>
    </row>
    <row r="70" spans="3:9" ht="11.1" customHeight="1" x14ac:dyDescent="0.2">
      <c r="C70" s="22" t="s">
        <v>54</v>
      </c>
      <c r="D70" s="23"/>
      <c r="E70" s="24">
        <v>0</v>
      </c>
      <c r="F70" s="25">
        <v>0</v>
      </c>
      <c r="H70" s="45"/>
    </row>
    <row r="71" spans="3:9" ht="11.1" customHeight="1" x14ac:dyDescent="0.2">
      <c r="C71" s="22" t="s">
        <v>55</v>
      </c>
      <c r="D71" s="23"/>
      <c r="E71" s="24">
        <v>0</v>
      </c>
      <c r="F71" s="25">
        <v>0</v>
      </c>
    </row>
    <row r="72" spans="3:9" ht="11.1" customHeight="1" x14ac:dyDescent="0.2">
      <c r="C72" s="22" t="s">
        <v>56</v>
      </c>
      <c r="D72" s="23"/>
      <c r="E72" s="24">
        <v>0</v>
      </c>
      <c r="F72" s="25">
        <v>0</v>
      </c>
    </row>
    <row r="73" spans="3:9" ht="2.25" customHeight="1" x14ac:dyDescent="0.2">
      <c r="C73" s="48"/>
      <c r="D73" s="49"/>
      <c r="E73" s="16"/>
      <c r="F73" s="17"/>
    </row>
    <row r="74" spans="3:9" ht="12" customHeight="1" x14ac:dyDescent="0.2">
      <c r="C74" s="50" t="s">
        <v>57</v>
      </c>
      <c r="D74" s="49"/>
      <c r="E74" s="20">
        <f>SUM(E75)</f>
        <v>13.5</v>
      </c>
      <c r="F74" s="21">
        <f>SUM(F75)</f>
        <v>1742.7</v>
      </c>
    </row>
    <row r="75" spans="3:9" ht="11.1" customHeight="1" x14ac:dyDescent="0.2">
      <c r="C75" s="51" t="s">
        <v>58</v>
      </c>
      <c r="D75" s="49"/>
      <c r="E75" s="24">
        <v>13.5</v>
      </c>
      <c r="F75" s="25">
        <v>1742.7</v>
      </c>
    </row>
    <row r="76" spans="3:9" ht="5.25" customHeight="1" x14ac:dyDescent="0.2">
      <c r="C76" s="48"/>
      <c r="D76" s="49"/>
      <c r="E76" s="16"/>
      <c r="F76" s="17"/>
    </row>
    <row r="77" spans="3:9" ht="12" customHeight="1" x14ac:dyDescent="0.2">
      <c r="C77" s="52" t="s">
        <v>59</v>
      </c>
      <c r="D77" s="53"/>
      <c r="E77" s="37">
        <f>SUM(E74+E66+E59+E54+E43+E38)</f>
        <v>17913.2</v>
      </c>
      <c r="F77" s="38">
        <f>SUM(F74+F66+F59+F54+F43+F38)</f>
        <v>79719.899999999994</v>
      </c>
    </row>
    <row r="78" spans="3:9" ht="4.5" customHeight="1" x14ac:dyDescent="0.2">
      <c r="C78" s="48"/>
      <c r="D78" s="49"/>
      <c r="E78" s="16"/>
      <c r="F78" s="17"/>
    </row>
    <row r="79" spans="3:9" ht="12" customHeight="1" thickBot="1" x14ac:dyDescent="0.25">
      <c r="C79" s="54" t="s">
        <v>60</v>
      </c>
      <c r="D79" s="55"/>
      <c r="E79" s="56">
        <f>E34-E77</f>
        <v>5912.2000000000007</v>
      </c>
      <c r="F79" s="57">
        <f>F34-F77</f>
        <v>4881.6999999999971</v>
      </c>
    </row>
    <row r="80" spans="3:9" ht="6" customHeight="1" x14ac:dyDescent="0.2">
      <c r="C80" s="58"/>
      <c r="D80" s="49"/>
      <c r="E80" s="49"/>
      <c r="F80" s="49"/>
    </row>
    <row r="81" spans="3:12" ht="9.9499999999999993" customHeight="1" x14ac:dyDescent="0.2">
      <c r="C81" s="59" t="s">
        <v>61</v>
      </c>
      <c r="D81" s="59"/>
      <c r="E81" s="59"/>
      <c r="F81" s="59"/>
    </row>
    <row r="82" spans="3:12" ht="14.25" customHeight="1" x14ac:dyDescent="0.2">
      <c r="C82" s="59"/>
      <c r="D82" s="59"/>
      <c r="E82" s="59"/>
      <c r="F82" s="59"/>
      <c r="I82" s="3">
        <f>86420.8+120+190.9</f>
        <v>86731.7</v>
      </c>
      <c r="L82" s="3">
        <f>86420.8-3233.4-2361.8+2949.2+2209.9</f>
        <v>85984.7</v>
      </c>
    </row>
    <row r="83" spans="3:12" ht="14.25" customHeight="1" x14ac:dyDescent="0.2">
      <c r="C83" s="59"/>
      <c r="D83" s="59"/>
      <c r="E83" s="59"/>
      <c r="F83" s="59"/>
      <c r="I83" s="3">
        <f>3233.4+2361.8</f>
        <v>5595.2000000000007</v>
      </c>
    </row>
    <row r="84" spans="3:12" ht="14.25" customHeight="1" x14ac:dyDescent="0.2">
      <c r="C84" s="59"/>
      <c r="D84" s="59"/>
      <c r="E84" s="59"/>
      <c r="F84" s="59"/>
      <c r="I84" s="3">
        <v>2954.8</v>
      </c>
    </row>
    <row r="85" spans="3:12" ht="14.25" customHeight="1" x14ac:dyDescent="0.2">
      <c r="C85" s="60"/>
      <c r="D85" s="60"/>
      <c r="E85" s="60"/>
      <c r="F85" s="60"/>
      <c r="I85" s="3">
        <f>+I82-I83+I84</f>
        <v>84091.3</v>
      </c>
      <c r="J85" s="32">
        <f>+E77</f>
        <v>17913.2</v>
      </c>
      <c r="K85" s="3">
        <f>+I85-J85</f>
        <v>66178.100000000006</v>
      </c>
    </row>
    <row r="86" spans="3:12" ht="14.25" customHeight="1" x14ac:dyDescent="0.2">
      <c r="C86" s="60"/>
      <c r="D86" s="60"/>
      <c r="E86" s="60"/>
      <c r="F86" s="60"/>
    </row>
    <row r="87" spans="3:12" x14ac:dyDescent="0.2">
      <c r="C87" s="60"/>
      <c r="D87" s="60"/>
      <c r="E87" s="60"/>
      <c r="F87" s="60"/>
    </row>
    <row r="88" spans="3:12" x14ac:dyDescent="0.2">
      <c r="C88" s="60"/>
      <c r="D88" s="60"/>
      <c r="E88" s="60"/>
      <c r="F88" s="60"/>
    </row>
    <row r="89" spans="3:12" x14ac:dyDescent="0.2">
      <c r="C89" s="60"/>
      <c r="D89" s="60"/>
      <c r="E89" s="60"/>
      <c r="F89" s="60"/>
    </row>
  </sheetData>
  <mergeCells count="68">
    <mergeCell ref="C71:D71"/>
    <mergeCell ref="C72:D72"/>
    <mergeCell ref="C65:D65"/>
    <mergeCell ref="C66:D66"/>
    <mergeCell ref="C67:D67"/>
    <mergeCell ref="C68:D68"/>
    <mergeCell ref="C69:D69"/>
    <mergeCell ref="C70:D70"/>
    <mergeCell ref="C59:D59"/>
    <mergeCell ref="C60:D60"/>
    <mergeCell ref="C61:D61"/>
    <mergeCell ref="C62:D62"/>
    <mergeCell ref="C63:D63"/>
    <mergeCell ref="C64:D64"/>
    <mergeCell ref="C53:D53"/>
    <mergeCell ref="C54:D54"/>
    <mergeCell ref="C55:D55"/>
    <mergeCell ref="C56:D56"/>
    <mergeCell ref="C57:D57"/>
    <mergeCell ref="C58:D58"/>
    <mergeCell ref="C47:D47"/>
    <mergeCell ref="C48:D48"/>
    <mergeCell ref="C49:D49"/>
    <mergeCell ref="C50:D50"/>
    <mergeCell ref="C51:D51"/>
    <mergeCell ref="C52:D52"/>
    <mergeCell ref="C41:D41"/>
    <mergeCell ref="C42:D42"/>
    <mergeCell ref="C43:D43"/>
    <mergeCell ref="C44:D44"/>
    <mergeCell ref="C45:D45"/>
    <mergeCell ref="C46:D46"/>
    <mergeCell ref="C35:D35"/>
    <mergeCell ref="C36:D36"/>
    <mergeCell ref="C37:D37"/>
    <mergeCell ref="C38:D38"/>
    <mergeCell ref="C39:D39"/>
    <mergeCell ref="C40:D40"/>
    <mergeCell ref="C29:D29"/>
    <mergeCell ref="C30:D30"/>
    <mergeCell ref="C31:D31"/>
    <mergeCell ref="C32:D32"/>
    <mergeCell ref="C33:D33"/>
    <mergeCell ref="C34:D34"/>
    <mergeCell ref="F22:F23"/>
    <mergeCell ref="C24:D24"/>
    <mergeCell ref="C25:D25"/>
    <mergeCell ref="C26:D26"/>
    <mergeCell ref="C27:D27"/>
    <mergeCell ref="C28:D28"/>
    <mergeCell ref="C16:D16"/>
    <mergeCell ref="C17:D17"/>
    <mergeCell ref="C18:D18"/>
    <mergeCell ref="C19:D20"/>
    <mergeCell ref="C22:D23"/>
    <mergeCell ref="E22:E23"/>
    <mergeCell ref="C10:D10"/>
    <mergeCell ref="C11:D11"/>
    <mergeCell ref="C12:D12"/>
    <mergeCell ref="C13:D13"/>
    <mergeCell ref="C14:D14"/>
    <mergeCell ref="C15:D15"/>
    <mergeCell ref="C1:F1"/>
    <mergeCell ref="C2:F2"/>
    <mergeCell ref="C3:F3"/>
    <mergeCell ref="C4:F4"/>
    <mergeCell ref="C7:D7"/>
    <mergeCell ref="C9:D9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ACTIV</vt:lpstr>
      <vt:lpstr>ACTIV!Área_de_impresión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2018-06-13T15:04:08Z</dcterms:created>
  <dcterms:modified xsi:type="dcterms:W3CDTF">2018-06-13T15:04:16Z</dcterms:modified>
</cp:coreProperties>
</file>